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ventaire de prix" sheetId="1" r:id="rId4"/>
  </sheets>
  <definedNames>
    <definedName localSheetId="0" name="_ftn1">Feuil1!#REF!</definedName>
    <definedName localSheetId="0" name="_ftn2">Feuil1!#REF!</definedName>
    <definedName localSheetId="0" name="_ftn3">Feuil1!#REF!</definedName>
    <definedName localSheetId="0" name="_ftnref1">'Inventaire de prix'!$F$11</definedName>
    <definedName localSheetId="0" name="_Toc83989329">'Inventaire de prix'!$A$3</definedName>
    <definedName localSheetId="0" name="_ftnref3">'Inventaire de prix'!$F$24</definedName>
    <definedName localSheetId="0" name="_ftnref2">'Inventaire de prix'!$F$14</definedName>
  </definedNames>
  <calcPr/>
  <extLst>
    <ext uri="GoogleSheetsCustomDataVersion2">
      <go:sheetsCustomData xmlns:go="http://customooxmlschemas.google.com/" r:id="rId5" roundtripDataChecksum="b6Xk8ckENAlZMLiweGSpxcQhyr9X3SJGBZZFPFPrkD8="/>
    </ext>
  </extLst>
</workbook>
</file>

<file path=xl/sharedStrings.xml><?xml version="1.0" encoding="utf-8"?>
<sst xmlns="http://schemas.openxmlformats.org/spreadsheetml/2006/main" count="58" uniqueCount="50">
  <si>
    <t>ANNEXE 2 : INVENTAIRE</t>
  </si>
  <si>
    <t>Marché public de services relatif au site internet et à la communication digitale</t>
  </si>
  <si>
    <r>
      <rPr>
        <rFont val="Calibri"/>
        <color theme="1"/>
        <sz val="12.0"/>
      </rPr>
      <t>[</t>
    </r>
    <r>
      <rPr>
        <rFont val="Century Gothic"/>
        <color theme="1"/>
        <sz val="12.0"/>
      </rPr>
      <t xml:space="preserve"> Procédure négociée directe avec publication préalable</t>
    </r>
    <r>
      <rPr>
        <rFont val="Calibri"/>
        <color theme="1"/>
        <sz val="12.0"/>
      </rPr>
      <t>]</t>
    </r>
  </si>
  <si>
    <t xml:space="preserve"> </t>
  </si>
  <si>
    <r>
      <rPr>
        <rFont val="MS Gothic"/>
        <color theme="1"/>
        <sz val="10.0"/>
      </rPr>
      <t>☒</t>
    </r>
    <r>
      <rPr>
        <rFont val="Calibri"/>
        <color theme="1"/>
        <sz val="10.0"/>
      </rPr>
      <t xml:space="preserve"> BORDEREAU DE PRIX </t>
    </r>
  </si>
  <si>
    <t>N° du poste</t>
  </si>
  <si>
    <t>Objet du poste</t>
  </si>
  <si>
    <t xml:space="preserve">Unité </t>
  </si>
  <si>
    <t>Quantité présumé/an</t>
  </si>
  <si>
    <t>Prix unitaire HTVA (en chiffres)</t>
  </si>
  <si>
    <t>Montant total du poste[1] HTVA (en chiffres)</t>
  </si>
  <si>
    <t>A. 1</t>
  </si>
  <si>
    <t xml:space="preserve"> Création du site web</t>
  </si>
  <si>
    <t>A. 1.1</t>
  </si>
  <si>
    <t>Accompagnement au projet et refonte du site</t>
  </si>
  <si>
    <t>Quantité présumé/mois</t>
  </si>
  <si>
    <t>Montant total du poste[2] HTVA (en chiffres)</t>
  </si>
  <si>
    <t>A.2</t>
  </si>
  <si>
    <t>Maintenance et hébergement/an</t>
  </si>
  <si>
    <t>A.2.1</t>
  </si>
  <si>
    <t>Maintenance corrective et évolutive</t>
  </si>
  <si>
    <t>A.2.3</t>
  </si>
  <si>
    <t xml:space="preserve">Hébergement </t>
  </si>
  <si>
    <t>B.1</t>
  </si>
  <si>
    <t>Les suivis</t>
  </si>
  <si>
    <t>B.1.1</t>
  </si>
  <si>
    <t xml:space="preserve">Accompagnement stratégique global Annuel </t>
  </si>
  <si>
    <t>B.1.2</t>
  </si>
  <si>
    <t>Suivi éditorial mensuel senior</t>
  </si>
  <si>
    <t>B.1.3</t>
  </si>
  <si>
    <t xml:space="preserve">L’Accompagnement hebdomadaire </t>
  </si>
  <si>
    <t>B.1.4</t>
  </si>
  <si>
    <t>Optimisation mensuelle SEA &amp; META</t>
  </si>
  <si>
    <t>B.1.5</t>
  </si>
  <si>
    <t>Reporting mensuel</t>
  </si>
  <si>
    <t>Quantité présumé/nombre</t>
  </si>
  <si>
    <t>_ftn3</t>
  </si>
  <si>
    <t>B.2</t>
  </si>
  <si>
    <t>Production de contenu</t>
  </si>
  <si>
    <t>B.2.1</t>
  </si>
  <si>
    <t>Forfait de production à l’année sur budget avancé</t>
  </si>
  <si>
    <t>Options</t>
  </si>
  <si>
    <t>Détail des postes proposés dans le forfait et options complémentaires proposées</t>
  </si>
  <si>
    <t>Module d'intelligence artificielle conversationnelle</t>
  </si>
  <si>
    <t>Comptes utilisateurs avancés</t>
  </si>
  <si>
    <t>Absorption des contenus de randonnée actuellement hébergés hors plateforme</t>
  </si>
  <si>
    <t>Moteur de recherche</t>
  </si>
  <si>
    <t>TOTAL HTVA</t>
  </si>
  <si>
    <t>Taux de TVA</t>
  </si>
  <si>
    <t>TOTAL TVAC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</si>
</sst>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[$€-1]"/>
  </numFmts>
  <fonts count="18">
    <font>
      <sz val="11.0"/>
      <color theme="1"/>
      <name val="Aptos Narrow"/>
      <scheme val="minor"/>
    </font>
    <font>
      <b/>
      <sz val="20.0"/>
      <color rgb="FF4472C4"/>
      <name val="Calibri"/>
    </font>
    <font>
      <sz val="11.0"/>
      <color rgb="FF0070C0"/>
      <name val="Calibri"/>
    </font>
    <font>
      <b/>
      <u/>
      <sz val="12.0"/>
      <color rgb="FF0070C0"/>
      <name val="Calibri"/>
    </font>
    <font>
      <sz val="12.0"/>
      <color theme="1"/>
      <name val="Calibri"/>
    </font>
    <font>
      <b/>
      <sz val="11.0"/>
      <color theme="1"/>
      <name val="Calibri"/>
    </font>
    <font>
      <sz val="10.0"/>
      <color theme="1"/>
      <name val="ＭＳ ゴシック"/>
    </font>
    <font>
      <sz val="11.0"/>
      <color theme="1"/>
      <name val="Calibri"/>
    </font>
    <font>
      <b/>
      <sz val="9.0"/>
      <color rgb="FF0070C0"/>
      <name val="Calibri"/>
    </font>
    <font>
      <sz val="11.0"/>
      <color theme="1"/>
      <name val="Aptos Narrow"/>
    </font>
    <font>
      <b/>
      <sz val="9.0"/>
      <color rgb="FF000000"/>
      <name val="Calibri"/>
    </font>
    <font>
      <sz val="9.0"/>
      <color theme="1"/>
      <name val="Calibri"/>
    </font>
    <font>
      <sz val="9.0"/>
      <color rgb="FF000000"/>
      <name val="Calibri"/>
    </font>
    <font>
      <color theme="1"/>
      <name val="Arial"/>
    </font>
    <font>
      <color theme="1"/>
      <name val="Aptos Narrow"/>
      <scheme val="minor"/>
    </font>
    <font>
      <b/>
      <u/>
      <sz val="9.0"/>
      <color rgb="FF0070C0"/>
      <name val="Calibri"/>
    </font>
    <font>
      <b/>
      <sz val="9.0"/>
      <color theme="1"/>
      <name val="Calibri"/>
    </font>
    <font/>
  </fonts>
  <fills count="5">
    <fill>
      <patternFill patternType="none"/>
    </fill>
    <fill>
      <patternFill patternType="lightGray"/>
    </fill>
    <fill>
      <patternFill patternType="solid">
        <fgColor rgb="FFD5DCE4"/>
        <bgColor rgb="FFD5DCE4"/>
      </patternFill>
    </fill>
    <fill>
      <patternFill patternType="solid">
        <fgColor rgb="FFD0CECE"/>
        <bgColor rgb="FFD0CECE"/>
      </patternFill>
    </fill>
    <fill>
      <patternFill patternType="solid">
        <fgColor rgb="FFD9D9D9"/>
        <bgColor rgb="FFD9D9D9"/>
      </patternFill>
    </fill>
  </fills>
  <borders count="10">
    <border/>
    <border>
      <left style="thick">
        <color rgb="FF0070C0"/>
      </left>
      <right style="thick">
        <color rgb="FF0070C0"/>
      </right>
      <top style="thick">
        <color rgb="FF0070C0"/>
      </top>
      <bottom style="thick">
        <color rgb="FF0070C0"/>
      </bottom>
    </border>
    <border>
      <left/>
      <right style="thick">
        <color rgb="FF0070C0"/>
      </right>
      <top style="thick">
        <color rgb="FF0070C0"/>
      </top>
      <bottom style="thick">
        <color rgb="FF0070C0"/>
      </bottom>
    </border>
    <border>
      <left/>
      <right style="thick">
        <color rgb="FF0070C0"/>
      </right>
      <top/>
      <bottom style="thick">
        <color rgb="FF0070C0"/>
      </bottom>
    </border>
    <border>
      <left style="thick">
        <color rgb="FF0070C0"/>
      </left>
      <right style="thick">
        <color rgb="FF0070C0"/>
      </right>
      <top/>
      <bottom style="thick">
        <color rgb="FF0070C0"/>
      </bottom>
    </border>
    <border>
      <left style="thick">
        <color rgb="FF0070C0"/>
      </left>
      <right style="thick">
        <color rgb="FF0070C0"/>
      </right>
      <bottom style="thick">
        <color rgb="FF0070C0"/>
      </bottom>
    </border>
    <border>
      <right style="thick">
        <color rgb="FF0070C0"/>
      </right>
      <bottom style="thick">
        <color rgb="FF0070C0"/>
      </bottom>
    </border>
    <border>
      <left style="thick">
        <color rgb="FF0070C0"/>
      </left>
      <top style="thick">
        <color rgb="FF0070C0"/>
      </top>
      <bottom style="thick">
        <color rgb="FF0070C0"/>
      </bottom>
    </border>
    <border>
      <top style="thick">
        <color rgb="FF0070C0"/>
      </top>
      <bottom style="thick">
        <color rgb="FF0070C0"/>
      </bottom>
    </border>
    <border>
      <right style="thick">
        <color rgb="FF0070C0"/>
      </right>
      <top style="thick">
        <color rgb="FF0070C0"/>
      </top>
      <bottom style="thick">
        <color rgb="FF0070C0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center" shrinkToFit="0" vertical="center" wrapText="1"/>
    </xf>
    <xf borderId="0" fillId="0" fontId="5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0" fillId="0" fontId="7" numFmtId="0" xfId="0" applyAlignment="1" applyFont="1">
      <alignment horizontal="left" vertical="center"/>
    </xf>
    <xf borderId="1" fillId="2" fontId="8" numFmtId="0" xfId="0" applyAlignment="1" applyBorder="1" applyFill="1" applyFont="1">
      <alignment horizontal="center" shrinkToFit="0" vertical="center" wrapText="1"/>
    </xf>
    <xf borderId="2" fillId="2" fontId="8" numFmtId="0" xfId="0" applyAlignment="1" applyBorder="1" applyFont="1">
      <alignment horizontal="center" shrinkToFit="0" vertical="center" wrapText="1"/>
    </xf>
    <xf borderId="3" fillId="2" fontId="8" numFmtId="0" xfId="0" applyAlignment="1" applyBorder="1" applyFont="1">
      <alignment horizontal="center" shrinkToFit="0" vertical="center" wrapText="1"/>
    </xf>
    <xf borderId="0" fillId="0" fontId="9" numFmtId="0" xfId="0" applyFont="1"/>
    <xf borderId="4" fillId="3" fontId="10" numFmtId="0" xfId="0" applyAlignment="1" applyBorder="1" applyFill="1" applyFont="1">
      <alignment horizontal="center" shrinkToFit="0" vertical="center" wrapText="1"/>
    </xf>
    <xf borderId="3" fillId="3" fontId="10" numFmtId="0" xfId="0" applyAlignment="1" applyBorder="1" applyFont="1">
      <alignment shrinkToFit="0" vertical="center" wrapText="1"/>
    </xf>
    <xf borderId="3" fillId="3" fontId="11" numFmtId="0" xfId="0" applyAlignment="1" applyBorder="1" applyFont="1">
      <alignment horizontal="center" shrinkToFit="0" vertical="center" wrapText="1"/>
    </xf>
    <xf borderId="5" fillId="0" fontId="12" numFmtId="0" xfId="0" applyAlignment="1" applyBorder="1" applyFont="1">
      <alignment horizontal="center" shrinkToFit="0" vertical="center" wrapText="1"/>
    </xf>
    <xf borderId="6" fillId="0" fontId="12" numFmtId="0" xfId="0" applyAlignment="1" applyBorder="1" applyFont="1">
      <alignment shrinkToFit="0" vertical="center" wrapText="1"/>
    </xf>
    <xf borderId="6" fillId="0" fontId="11" numFmtId="0" xfId="0" applyAlignment="1" applyBorder="1" applyFont="1">
      <alignment horizontal="center" shrinkToFit="0" vertical="center" wrapText="1"/>
    </xf>
    <xf borderId="6" fillId="0" fontId="11" numFmtId="164" xfId="0" applyAlignment="1" applyBorder="1" applyFont="1" applyNumberFormat="1">
      <alignment horizontal="center" readingOrder="0" shrinkToFit="0" vertical="center" wrapText="1"/>
    </xf>
    <xf borderId="6" fillId="0" fontId="11" numFmtId="164" xfId="0" applyAlignment="1" applyBorder="1" applyFont="1" applyNumberFormat="1">
      <alignment horizontal="center" shrinkToFit="0" vertical="center" wrapText="1"/>
    </xf>
    <xf borderId="4" fillId="2" fontId="8" numFmtId="0" xfId="0" applyAlignment="1" applyBorder="1" applyFont="1">
      <alignment horizontal="center" shrinkToFit="0" vertical="center" wrapText="1"/>
    </xf>
    <xf borderId="3" fillId="3" fontId="12" numFmtId="0" xfId="0" applyAlignment="1" applyBorder="1" applyFont="1">
      <alignment horizontal="center" shrinkToFit="0" vertical="center" wrapText="1"/>
    </xf>
    <xf borderId="6" fillId="0" fontId="12" numFmtId="0" xfId="0" applyAlignment="1" applyBorder="1" applyFont="1">
      <alignment horizontal="center" shrinkToFit="0" vertical="center" wrapText="1"/>
    </xf>
    <xf borderId="0" fillId="0" fontId="13" numFmtId="0" xfId="0" applyAlignment="1" applyFont="1">
      <alignment readingOrder="0"/>
    </xf>
    <xf borderId="0" fillId="0" fontId="14" numFmtId="0" xfId="0" applyFont="1"/>
    <xf borderId="3" fillId="2" fontId="8" numFmtId="0" xfId="0" applyAlignment="1" applyBorder="1" applyFont="1">
      <alignment shrinkToFit="0" vertical="center" wrapText="1"/>
    </xf>
    <xf borderId="3" fillId="2" fontId="15" numFmtId="0" xfId="0" applyAlignment="1" applyBorder="1" applyFont="1">
      <alignment horizontal="center" shrinkToFit="0" vertical="center" wrapText="1"/>
    </xf>
    <xf borderId="4" fillId="4" fontId="10" numFmtId="0" xfId="0" applyAlignment="1" applyBorder="1" applyFill="1" applyFont="1">
      <alignment horizontal="center" shrinkToFit="0" vertical="center" wrapText="1"/>
    </xf>
    <xf borderId="3" fillId="4" fontId="10" numFmtId="0" xfId="0" applyAlignment="1" applyBorder="1" applyFont="1">
      <alignment shrinkToFit="0" vertical="center" wrapText="1"/>
    </xf>
    <xf borderId="3" fillId="4" fontId="10" numFmtId="0" xfId="0" applyAlignment="1" applyBorder="1" applyFont="1">
      <alignment horizontal="center" shrinkToFit="0" vertical="center" wrapText="1"/>
    </xf>
    <xf borderId="3" fillId="4" fontId="16" numFmtId="0" xfId="0" applyAlignment="1" applyBorder="1" applyFont="1">
      <alignment horizontal="center" shrinkToFit="0" vertical="center" wrapText="1"/>
    </xf>
    <xf borderId="5" fillId="0" fontId="12" numFmtId="0" xfId="0" applyAlignment="1" applyBorder="1" applyFont="1">
      <alignment shrinkToFit="0" vertical="center" wrapText="1"/>
    </xf>
    <xf borderId="6" fillId="0" fontId="12" numFmtId="0" xfId="0" applyAlignment="1" applyBorder="1" applyFont="1">
      <alignment horizontal="center" readingOrder="0" shrinkToFit="0" vertical="center" wrapText="1"/>
    </xf>
    <xf borderId="7" fillId="0" fontId="10" numFmtId="0" xfId="0" applyAlignment="1" applyBorder="1" applyFont="1">
      <alignment horizontal="center" shrinkToFit="0" vertical="center" wrapText="1"/>
    </xf>
    <xf borderId="8" fillId="0" fontId="17" numFmtId="0" xfId="0" applyBorder="1" applyFont="1"/>
    <xf borderId="9" fillId="0" fontId="17" numFmtId="0" xfId="0" applyBorder="1" applyFont="1"/>
    <xf borderId="6" fillId="0" fontId="11" numFmtId="10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63"/>
    <col customWidth="1" min="2" max="2" width="28.13"/>
    <col customWidth="1" min="3" max="3" width="8.88"/>
    <col customWidth="1" min="4" max="26" width="10.63"/>
  </cols>
  <sheetData>
    <row r="3">
      <c r="A3" s="1" t="s">
        <v>0</v>
      </c>
    </row>
    <row r="4">
      <c r="A4" s="2"/>
    </row>
    <row r="5">
      <c r="A5" s="3" t="s">
        <v>1</v>
      </c>
    </row>
    <row r="6">
      <c r="A6" s="4"/>
    </row>
    <row r="7">
      <c r="A7" s="4" t="s">
        <v>2</v>
      </c>
    </row>
    <row r="8">
      <c r="A8" s="5" t="s">
        <v>3</v>
      </c>
    </row>
    <row r="9">
      <c r="A9" s="6" t="s">
        <v>4</v>
      </c>
    </row>
    <row r="10">
      <c r="A10" s="7"/>
    </row>
    <row r="11">
      <c r="A11" s="8" t="s">
        <v>5</v>
      </c>
      <c r="B11" s="9" t="s">
        <v>6</v>
      </c>
      <c r="C11" s="9" t="s">
        <v>7</v>
      </c>
      <c r="D11" s="9" t="s">
        <v>8</v>
      </c>
      <c r="E11" s="9" t="s">
        <v>9</v>
      </c>
      <c r="F11" s="10" t="s">
        <v>10</v>
      </c>
      <c r="G11" s="11"/>
      <c r="H11" s="11"/>
      <c r="I11" s="11"/>
      <c r="J11" s="11"/>
    </row>
    <row r="12">
      <c r="A12" s="12" t="s">
        <v>11</v>
      </c>
      <c r="B12" s="13" t="s">
        <v>12</v>
      </c>
      <c r="C12" s="14"/>
      <c r="D12" s="14"/>
      <c r="E12" s="14"/>
      <c r="F12" s="14"/>
    </row>
    <row r="13">
      <c r="A13" s="15" t="s">
        <v>13</v>
      </c>
      <c r="B13" s="16" t="s">
        <v>14</v>
      </c>
      <c r="C13" s="17">
        <v>1.0</v>
      </c>
      <c r="D13" s="17">
        <v>1.0</v>
      </c>
      <c r="E13" s="18">
        <v>84825.0</v>
      </c>
      <c r="F13" s="19">
        <f>E13*C13*D13</f>
        <v>84825</v>
      </c>
    </row>
    <row r="14" ht="45.75" customHeight="1">
      <c r="A14" s="20" t="s">
        <v>5</v>
      </c>
      <c r="B14" s="10" t="s">
        <v>6</v>
      </c>
      <c r="C14" s="10" t="s">
        <v>7</v>
      </c>
      <c r="D14" s="10" t="s">
        <v>15</v>
      </c>
      <c r="E14" s="10" t="s">
        <v>9</v>
      </c>
      <c r="F14" s="10" t="s">
        <v>16</v>
      </c>
      <c r="G14" s="11"/>
      <c r="H14" s="11"/>
      <c r="I14" s="11"/>
      <c r="J14" s="11"/>
    </row>
    <row r="15">
      <c r="A15" s="12" t="s">
        <v>17</v>
      </c>
      <c r="B15" s="13" t="s">
        <v>18</v>
      </c>
      <c r="C15" s="21"/>
      <c r="D15" s="21"/>
      <c r="E15" s="14"/>
      <c r="F15" s="14"/>
    </row>
    <row r="16">
      <c r="A16" s="15" t="s">
        <v>19</v>
      </c>
      <c r="B16" s="16" t="s">
        <v>20</v>
      </c>
      <c r="C16" s="22">
        <v>1.0</v>
      </c>
      <c r="D16" s="22">
        <v>42.0</v>
      </c>
      <c r="E16" s="18">
        <v>725.0</v>
      </c>
      <c r="F16" s="19">
        <f t="shared" ref="F16:F17" si="1">E16*C16*D16</f>
        <v>30450</v>
      </c>
    </row>
    <row r="17">
      <c r="A17" s="15" t="s">
        <v>21</v>
      </c>
      <c r="B17" s="16" t="s">
        <v>22</v>
      </c>
      <c r="C17" s="22">
        <v>1.0</v>
      </c>
      <c r="D17" s="22">
        <v>48.0</v>
      </c>
      <c r="E17" s="18">
        <v>120.0</v>
      </c>
      <c r="F17" s="19">
        <f t="shared" si="1"/>
        <v>5760</v>
      </c>
      <c r="I17" s="23"/>
      <c r="J17" s="23"/>
      <c r="K17" s="23"/>
      <c r="L17" s="23"/>
    </row>
    <row r="18">
      <c r="A18" s="12" t="s">
        <v>23</v>
      </c>
      <c r="B18" s="13" t="s">
        <v>24</v>
      </c>
      <c r="C18" s="21"/>
      <c r="D18" s="21"/>
      <c r="E18" s="14"/>
      <c r="F18" s="14"/>
    </row>
    <row r="19">
      <c r="A19" s="15" t="s">
        <v>25</v>
      </c>
      <c r="B19" s="16" t="s">
        <v>26</v>
      </c>
      <c r="C19" s="22">
        <v>1.0</v>
      </c>
      <c r="D19" s="22">
        <v>4.0</v>
      </c>
      <c r="E19" s="18">
        <f>1*725/2*12</f>
        <v>4350</v>
      </c>
      <c r="F19" s="19">
        <f t="shared" ref="F19:F23" si="2">E19*C19*D19</f>
        <v>17400</v>
      </c>
    </row>
    <row r="20">
      <c r="A20" s="15" t="s">
        <v>27</v>
      </c>
      <c r="B20" s="16" t="s">
        <v>28</v>
      </c>
      <c r="C20" s="22">
        <v>1.0</v>
      </c>
      <c r="D20" s="22">
        <v>12.0</v>
      </c>
      <c r="E20" s="18">
        <f>1.33*725</f>
        <v>964.25</v>
      </c>
      <c r="F20" s="19">
        <f t="shared" si="2"/>
        <v>11571</v>
      </c>
      <c r="K20" s="24" t="str">
        <f>J20</f>
        <v/>
      </c>
    </row>
    <row r="21" ht="15.75" customHeight="1">
      <c r="A21" s="15" t="s">
        <v>29</v>
      </c>
      <c r="B21" s="16" t="s">
        <v>30</v>
      </c>
      <c r="C21" s="22">
        <v>1.0</v>
      </c>
      <c r="D21" s="22">
        <v>36.0</v>
      </c>
      <c r="E21" s="18">
        <f>0.33*4*725</f>
        <v>957</v>
      </c>
      <c r="F21" s="19">
        <f t="shared" si="2"/>
        <v>34452</v>
      </c>
      <c r="I21" s="24" t="str">
        <f t="shared" ref="I21:K21" si="3">H21</f>
        <v/>
      </c>
      <c r="J21" s="24" t="str">
        <f t="shared" si="3"/>
        <v/>
      </c>
      <c r="K21" s="24" t="str">
        <f t="shared" si="3"/>
        <v/>
      </c>
    </row>
    <row r="22" ht="15.75" customHeight="1">
      <c r="A22" s="15" t="s">
        <v>31</v>
      </c>
      <c r="B22" s="16" t="s">
        <v>32</v>
      </c>
      <c r="C22" s="22">
        <v>1.0</v>
      </c>
      <c r="D22" s="22">
        <v>36.0</v>
      </c>
      <c r="E22" s="18">
        <v>725.0</v>
      </c>
      <c r="F22" s="19">
        <f t="shared" si="2"/>
        <v>26100</v>
      </c>
      <c r="I22" s="24" t="str">
        <f t="shared" ref="I22:K22" si="4">H22</f>
        <v/>
      </c>
      <c r="J22" s="24" t="str">
        <f t="shared" si="4"/>
        <v/>
      </c>
      <c r="K22" s="24" t="str">
        <f t="shared" si="4"/>
        <v/>
      </c>
    </row>
    <row r="23" ht="15.75" customHeight="1">
      <c r="A23" s="15" t="s">
        <v>33</v>
      </c>
      <c r="B23" s="16" t="s">
        <v>34</v>
      </c>
      <c r="C23" s="22">
        <v>1.0</v>
      </c>
      <c r="D23" s="22">
        <v>36.0</v>
      </c>
      <c r="E23" s="18">
        <f>0.5*725</f>
        <v>362.5</v>
      </c>
      <c r="F23" s="19">
        <f t="shared" si="2"/>
        <v>13050</v>
      </c>
      <c r="I23" s="24" t="str">
        <f t="shared" ref="I23:K23" si="5">H23</f>
        <v/>
      </c>
      <c r="J23" s="24" t="str">
        <f t="shared" si="5"/>
        <v/>
      </c>
      <c r="K23" s="24" t="str">
        <f t="shared" si="5"/>
        <v/>
      </c>
    </row>
    <row r="24" ht="15.75" customHeight="1">
      <c r="A24" s="20" t="s">
        <v>5</v>
      </c>
      <c r="B24" s="25" t="s">
        <v>6</v>
      </c>
      <c r="C24" s="10" t="s">
        <v>7</v>
      </c>
      <c r="D24" s="10" t="s">
        <v>35</v>
      </c>
      <c r="E24" s="10" t="s">
        <v>9</v>
      </c>
      <c r="F24" s="26" t="s">
        <v>36</v>
      </c>
    </row>
    <row r="25" ht="15.75" customHeight="1">
      <c r="A25" s="12" t="s">
        <v>37</v>
      </c>
      <c r="B25" s="13" t="s">
        <v>38</v>
      </c>
      <c r="C25" s="21"/>
      <c r="D25" s="21"/>
      <c r="E25" s="14"/>
      <c r="F25" s="14"/>
    </row>
    <row r="26" ht="15.75" customHeight="1">
      <c r="A26" s="15" t="s">
        <v>39</v>
      </c>
      <c r="B26" s="16" t="s">
        <v>40</v>
      </c>
      <c r="C26" s="22">
        <v>1.0</v>
      </c>
      <c r="D26" s="22">
        <v>3.0</v>
      </c>
      <c r="E26" s="18">
        <v>20000.0</v>
      </c>
      <c r="F26" s="19">
        <f>E26*C26*D26</f>
        <v>60000</v>
      </c>
    </row>
    <row r="27" ht="15.75" customHeight="1">
      <c r="A27" s="27" t="s">
        <v>41</v>
      </c>
      <c r="B27" s="28" t="s">
        <v>42</v>
      </c>
      <c r="C27" s="29"/>
      <c r="D27" s="29"/>
      <c r="E27" s="30"/>
      <c r="F27" s="30"/>
    </row>
    <row r="28" ht="15.75" customHeight="1">
      <c r="A28" s="31"/>
      <c r="B28" s="32" t="s">
        <v>43</v>
      </c>
      <c r="C28" s="22">
        <v>1.0</v>
      </c>
      <c r="D28" s="32">
        <v>1.0</v>
      </c>
      <c r="E28" s="18">
        <v>8700.0</v>
      </c>
      <c r="F28" s="19">
        <f t="shared" ref="F28:F31" si="6">E28*C28*D28</f>
        <v>8700</v>
      </c>
    </row>
    <row r="29" ht="15.75" customHeight="1">
      <c r="A29" s="15"/>
      <c r="B29" s="32" t="s">
        <v>44</v>
      </c>
      <c r="C29" s="22">
        <v>1.0</v>
      </c>
      <c r="D29" s="32">
        <v>1.0</v>
      </c>
      <c r="E29" s="18">
        <v>9425.0</v>
      </c>
      <c r="F29" s="19">
        <f t="shared" si="6"/>
        <v>9425</v>
      </c>
    </row>
    <row r="30" ht="15.75" customHeight="1">
      <c r="A30" s="15"/>
      <c r="B30" s="32" t="s">
        <v>45</v>
      </c>
      <c r="C30" s="22">
        <v>1.0</v>
      </c>
      <c r="D30" s="32">
        <v>1.0</v>
      </c>
      <c r="E30" s="18">
        <v>3625.0</v>
      </c>
      <c r="F30" s="19">
        <f t="shared" si="6"/>
        <v>3625</v>
      </c>
    </row>
    <row r="31" ht="15.75" customHeight="1">
      <c r="A31" s="15"/>
      <c r="B31" s="32" t="s">
        <v>46</v>
      </c>
      <c r="C31" s="22">
        <v>1.0</v>
      </c>
      <c r="D31" s="32">
        <v>1.0</v>
      </c>
      <c r="E31" s="18">
        <v>3625.0</v>
      </c>
      <c r="F31" s="19">
        <f t="shared" si="6"/>
        <v>3625</v>
      </c>
    </row>
    <row r="32" ht="15.75" customHeight="1">
      <c r="A32" s="15"/>
      <c r="B32" s="22"/>
      <c r="C32" s="22"/>
      <c r="D32" s="22"/>
      <c r="E32" s="17"/>
      <c r="F32" s="17"/>
    </row>
    <row r="33" ht="15.75" customHeight="1">
      <c r="A33" s="15"/>
      <c r="B33" s="22"/>
      <c r="C33" s="22"/>
      <c r="D33" s="22"/>
      <c r="E33" s="17"/>
      <c r="F33" s="17"/>
    </row>
    <row r="34" ht="15.75" customHeight="1">
      <c r="A34" s="15"/>
      <c r="B34" s="22"/>
      <c r="C34" s="22"/>
      <c r="D34" s="22"/>
      <c r="E34" s="17"/>
      <c r="F34" s="17"/>
    </row>
    <row r="35" ht="15.75" customHeight="1">
      <c r="A35" s="33" t="s">
        <v>47</v>
      </c>
      <c r="B35" s="34"/>
      <c r="C35" s="34"/>
      <c r="D35" s="34"/>
      <c r="E35" s="35"/>
      <c r="F35" s="19">
        <f>F13+F16+F17+F19+F20+F21+F22+F23+F26+F28+F29+F30+F31</f>
        <v>308983</v>
      </c>
    </row>
    <row r="36" ht="15.75" customHeight="1">
      <c r="A36" s="33" t="s">
        <v>48</v>
      </c>
      <c r="B36" s="34"/>
      <c r="C36" s="34"/>
      <c r="D36" s="34"/>
      <c r="E36" s="35"/>
      <c r="F36" s="36">
        <v>0.21</v>
      </c>
    </row>
    <row r="37" ht="15.75" customHeight="1">
      <c r="A37" s="33" t="s">
        <v>49</v>
      </c>
      <c r="B37" s="34"/>
      <c r="C37" s="34"/>
      <c r="D37" s="34"/>
      <c r="E37" s="35"/>
      <c r="F37" s="19">
        <f>(1+F36)*F35</f>
        <v>373869.43</v>
      </c>
    </row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3:H3"/>
    <mergeCell ref="A5:G5"/>
    <mergeCell ref="A7:G7"/>
    <mergeCell ref="A9:B9"/>
    <mergeCell ref="A35:E35"/>
    <mergeCell ref="A36:E36"/>
    <mergeCell ref="A37:E37"/>
  </mergeCells>
  <hyperlinks>
    <hyperlink display="_ftn3" location="Google_Sheet_Link_1919715782" ref="F24"/>
  </hyperlink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2026-06-16T10:06:46Z</dcterms:created>
  <dc:creator>Laurence Van Lent</dc:creator>
</cp:coreProperties>
</file>